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04" windowWidth="11820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<sst xmlns="http://schemas.openxmlformats.org/spreadsheetml/2006/main" count="132" uniqueCount="109">
  <si>
    <t>501 -</t>
  </si>
  <si>
    <t>511 -</t>
  </si>
  <si>
    <t>Spotřeba materiálu</t>
  </si>
  <si>
    <t>Kancelářské potřeby</t>
  </si>
  <si>
    <t>Opravy a udržování</t>
  </si>
  <si>
    <t>Movitého majetku</t>
  </si>
  <si>
    <t>512 -</t>
  </si>
  <si>
    <t>Cestovné</t>
  </si>
  <si>
    <t>513 -</t>
  </si>
  <si>
    <t>Náklady na reprezentaci</t>
  </si>
  <si>
    <t>Náklady na pohoštění</t>
  </si>
  <si>
    <t>518 -</t>
  </si>
  <si>
    <t>Ostatní služby</t>
  </si>
  <si>
    <t>Poštovné</t>
  </si>
  <si>
    <t>Nájemné nebytových prostor</t>
  </si>
  <si>
    <t>Služby spojené s nájemným</t>
  </si>
  <si>
    <t>Školení pracovníků</t>
  </si>
  <si>
    <t>521 -</t>
  </si>
  <si>
    <t>Mzdové náklady</t>
  </si>
  <si>
    <t>Mzdy</t>
  </si>
  <si>
    <t>Dohody o provedení práce</t>
  </si>
  <si>
    <t>524 -</t>
  </si>
  <si>
    <t xml:space="preserve">Zákonné pojištění </t>
  </si>
  <si>
    <t>Zdravotní pojištění 9 %</t>
  </si>
  <si>
    <t>527 -</t>
  </si>
  <si>
    <t>Zákonné sociální náklady</t>
  </si>
  <si>
    <t>Příspěvek na stravenky</t>
  </si>
  <si>
    <t>549 -</t>
  </si>
  <si>
    <t>Jiné ostatní náklady</t>
  </si>
  <si>
    <t>Zákonné pojištění majetku a osob</t>
  </si>
  <si>
    <t>Bankovní poplatky</t>
  </si>
  <si>
    <t>Příjmy</t>
  </si>
  <si>
    <t>602 -</t>
  </si>
  <si>
    <t>Tržby z prodeje služeb</t>
  </si>
  <si>
    <t>644 -</t>
  </si>
  <si>
    <t>Příjmy celkem</t>
  </si>
  <si>
    <t>U Koruny 292</t>
  </si>
  <si>
    <t>501 01 Hradec Králové</t>
  </si>
  <si>
    <t>Telefonní poplatky</t>
  </si>
  <si>
    <t>500</t>
  </si>
  <si>
    <t>600</t>
  </si>
  <si>
    <t>200</t>
  </si>
  <si>
    <t>300</t>
  </si>
  <si>
    <t>400</t>
  </si>
  <si>
    <t>700</t>
  </si>
  <si>
    <t>100</t>
  </si>
  <si>
    <t>Cestovné-krajská rada</t>
  </si>
  <si>
    <t>Pronájem - schůze</t>
  </si>
  <si>
    <t>510</t>
  </si>
  <si>
    <t>800</t>
  </si>
  <si>
    <t>Poplatky za stravenky</t>
  </si>
  <si>
    <t>900</t>
  </si>
  <si>
    <t>220</t>
  </si>
  <si>
    <t>681 -</t>
  </si>
  <si>
    <t>Spotřeba mater.do 3 000,- Kč</t>
  </si>
  <si>
    <t xml:space="preserve"> </t>
  </si>
  <si>
    <t>Hygienický materiál</t>
  </si>
  <si>
    <t>Nákl.související s jubilei členů</t>
  </si>
  <si>
    <t>Spotřeba mater.do 40 000,- Kč</t>
  </si>
  <si>
    <t>Sociální pojištění 25 %</t>
  </si>
  <si>
    <t>112</t>
  </si>
  <si>
    <t>691-</t>
  </si>
  <si>
    <t>Nein.dotace KHK- kraj.org.</t>
  </si>
  <si>
    <t>Královéhradecká krajská organizace ČUS</t>
  </si>
  <si>
    <t>Příspěvky vlast. zdrojů ČUS-SCS</t>
  </si>
  <si>
    <t>Úroky z účtu</t>
  </si>
  <si>
    <t>101</t>
  </si>
  <si>
    <t>Mzda - SCS</t>
  </si>
  <si>
    <t>221</t>
  </si>
  <si>
    <t>Dohody o prov.práce- SCS</t>
  </si>
  <si>
    <t>Zdravotní pojištění 9 %- SCS</t>
  </si>
  <si>
    <t>201</t>
  </si>
  <si>
    <t>Sociální pojištění 25 %- SCS</t>
  </si>
  <si>
    <t>581-</t>
  </si>
  <si>
    <t>Poskyt.přísp.zúčt.mezi org.složkami</t>
  </si>
  <si>
    <t>Příspěvek na Sportovce roku</t>
  </si>
  <si>
    <t>103</t>
  </si>
  <si>
    <t>582-</t>
  </si>
  <si>
    <t>Poskytnuté členské příspěvky</t>
  </si>
  <si>
    <t>509</t>
  </si>
  <si>
    <t>Služby nájemné- energie</t>
  </si>
  <si>
    <t>105</t>
  </si>
  <si>
    <t>Příspěvek na Sport.roku ve svazech</t>
  </si>
  <si>
    <t>Výdaje celkem</t>
  </si>
  <si>
    <t>Zpracoval: Bořilová D.</t>
  </si>
  <si>
    <t>Výdaje</t>
  </si>
  <si>
    <t>DPP - regiony z dot. KHK</t>
  </si>
  <si>
    <t>Rok 2019</t>
  </si>
  <si>
    <t>Tržby z pronájmu</t>
  </si>
  <si>
    <t>Přeúčtování nákladů - knihy</t>
  </si>
  <si>
    <t>Přeúčtování nákladů - lední hokej</t>
  </si>
  <si>
    <t>Nein.dotace KHK- regiony</t>
  </si>
  <si>
    <t>Schváleno KR dne 14.5.2019</t>
  </si>
  <si>
    <t xml:space="preserve">Příspěvky  </t>
  </si>
  <si>
    <t>Hospod.výsledek  zisk</t>
  </si>
  <si>
    <t>% čerpání</t>
  </si>
  <si>
    <t>% plnění</t>
  </si>
  <si>
    <t>Zákon.nemoc.náhrada</t>
  </si>
  <si>
    <t xml:space="preserve">682 </t>
  </si>
  <si>
    <t>ČUS - dar.smlouva NSR</t>
  </si>
  <si>
    <t>Nein.dotace</t>
  </si>
  <si>
    <t>Čerp.k 31.12.</t>
  </si>
  <si>
    <t>1,562 513</t>
  </si>
  <si>
    <t>skut. 31.12.</t>
  </si>
  <si>
    <t>Tržby z prodeje služeb svazů</t>
  </si>
  <si>
    <t>čerp.k 31.12.</t>
  </si>
  <si>
    <t>Čerpání rozpočtu KH KO ČUS  leden prosinec 2019</t>
  </si>
  <si>
    <t>Materiál pro KR 12.6.2020</t>
  </si>
  <si>
    <t>KR dne 12.6.2020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</si>
</sst>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0.0"/>
    <numFmt numFmtId="173" formatCode="_-* #,##0.0\ _K_č_-;\-* #,##0.0\ _K_č_-;_-* &quot;-&quot;??\ _K_č_-;_-@_-"/>
    <numFmt numFmtId="174" formatCode="_-* #,##0\ _K_č_-;\-* #,##0\ _K_č_-;_-* &quot;-&quot;??\ _K_č_-;_-@_-"/>
    <numFmt numFmtId="175" formatCode="_-* #,##0.000\ _K_č_-;\-* #,##0.000\ _K_č_-;_-* &quot;-&quot;??\ _K_č_-;_-@_-"/>
    <numFmt numFmtId="176" formatCode="_-* #,##0.0000\ _K_č_-;\-* #,##0.0000\ _K_č_-;_-* &quot;-&quot;??\ _K_č_-;_-@_-"/>
    <numFmt numFmtId="177" formatCode="_-* #,##0.00000\ _K_č_-;\-* #,##0.00000\ _K_č_-;_-* &quot;-&quot;??\ _K_č_-;_-@_-"/>
    <numFmt numFmtId="178" formatCode="_-* #,##0.000000\ _K_č_-;\-* #,##0.000000\ _K_č_-;_-* &quot;-&quot;??\ _K_č_-;_-@_-"/>
    <numFmt numFmtId="179" formatCode="0.0000"/>
    <numFmt numFmtId="180" formatCode="0.00000"/>
    <numFmt numFmtId="181" formatCode="0.000000"/>
    <numFmt numFmtId="182" formatCode="#,##0_ ;\-#,##0\ "/>
    <numFmt numFmtId="183" formatCode="#,##0.00_ ;\-#,##0.00\ "/>
    <numFmt numFmtId="184" formatCode="#,##0.0_ ;\-#,##0.0\ 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[$-405]d\.\ mmmm\ yyyy"/>
    <numFmt numFmtId="190" formatCode="0.000"/>
    <numFmt numFmtId="191" formatCode="[$-405]dddd\ d\.\ mmmm\ yyyy"/>
    <numFmt numFmtId="192" formatCode="#,##0.00\ &quot;Kč&quot;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43" fontId="0" fillId="0" borderId="0" xfId="34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34" applyNumberFormat="1" applyFont="1" applyAlignment="1">
      <alignment horizontal="right"/>
    </xf>
    <xf numFmtId="17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34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82" fontId="0" fillId="0" borderId="0" xfId="34" applyNumberFormat="1" applyFont="1" applyAlignment="1">
      <alignment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0" xfId="34" applyNumberFormat="1" applyFont="1" applyAlignment="1">
      <alignment horizontal="right"/>
    </xf>
    <xf numFmtId="1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173" fontId="1" fillId="0" borderId="0" xfId="34" applyNumberFormat="1" applyFont="1" applyAlignment="1">
      <alignment horizontal="right"/>
    </xf>
    <xf numFmtId="1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zoomScaleSheetLayoutView="100" zoomScalePageLayoutView="0" workbookViewId="0" topLeftCell="A81">
      <selection activeCell="B107" sqref="B107"/>
    </sheetView>
  </sheetViews>
  <sheetFormatPr defaultColWidth="9.140625" defaultRowHeight="12.75"/>
  <cols>
    <col min="1" max="1" width="8.140625" style="0" customWidth="1"/>
    <col min="2" max="2" width="26.57421875" style="0" customWidth="1"/>
    <col min="3" max="3" width="1.8515625" style="0" customWidth="1"/>
    <col min="4" max="4" width="3.140625" style="0" customWidth="1"/>
    <col min="5" max="5" width="10.00390625" style="0" customWidth="1"/>
    <col min="6" max="6" width="3.28125" style="0" customWidth="1"/>
    <col min="7" max="7" width="13.7109375" style="0" customWidth="1"/>
    <col min="8" max="8" width="3.00390625" style="0" customWidth="1"/>
    <col min="9" max="9" width="9.28125" style="0" customWidth="1"/>
  </cols>
  <sheetData>
    <row r="1" spans="1:2" ht="12.75">
      <c r="A1" s="65" t="s">
        <v>63</v>
      </c>
      <c r="B1" s="65"/>
    </row>
    <row r="2" spans="1:2" ht="12.75">
      <c r="A2" s="65" t="s">
        <v>36</v>
      </c>
      <c r="B2" s="65"/>
    </row>
    <row r="3" spans="1:2" ht="12.75">
      <c r="A3" s="65" t="s">
        <v>37</v>
      </c>
      <c r="B3" s="65"/>
    </row>
    <row r="4" spans="1:2" ht="12.75">
      <c r="A4" s="7"/>
      <c r="B4" s="7"/>
    </row>
    <row r="5" spans="1:2" ht="12.75">
      <c r="A5" s="7"/>
      <c r="B5" s="7"/>
    </row>
    <row r="6" spans="1:6" ht="15">
      <c r="A6" s="66" t="s">
        <v>106</v>
      </c>
      <c r="B6" s="66"/>
      <c r="C6" s="66"/>
      <c r="D6" s="66"/>
      <c r="E6" s="66"/>
      <c r="F6" s="66"/>
    </row>
    <row r="7" ht="12.75">
      <c r="A7" s="27"/>
    </row>
    <row r="8" spans="1:2" ht="12.75">
      <c r="A8" s="27"/>
      <c r="B8" s="45" t="s">
        <v>107</v>
      </c>
    </row>
    <row r="9" spans="1:8" ht="12.75">
      <c r="A9" s="31"/>
      <c r="B9" s="31"/>
      <c r="C9" s="31"/>
      <c r="D9" s="33"/>
      <c r="E9" s="33"/>
      <c r="F9" s="32"/>
      <c r="G9" s="29"/>
      <c r="H9" s="27"/>
    </row>
    <row r="10" spans="1:9" ht="19.5" customHeight="1">
      <c r="A10" s="7"/>
      <c r="B10" s="7"/>
      <c r="E10" s="34"/>
      <c r="G10" s="45"/>
      <c r="H10" s="18"/>
      <c r="I10" s="30"/>
    </row>
    <row r="11" spans="1:9" ht="12.75">
      <c r="A11" s="20" t="s">
        <v>85</v>
      </c>
      <c r="B11" s="20"/>
      <c r="C11" s="20"/>
      <c r="D11" s="20"/>
      <c r="E11" s="50" t="s">
        <v>87</v>
      </c>
      <c r="F11" s="20"/>
      <c r="G11" s="23" t="s">
        <v>101</v>
      </c>
      <c r="H11" s="20"/>
      <c r="I11" s="60" t="s">
        <v>95</v>
      </c>
    </row>
    <row r="12" spans="1:10" ht="12.75">
      <c r="A12" s="1"/>
      <c r="C12" s="4"/>
      <c r="E12" s="30"/>
      <c r="J12" s="19"/>
    </row>
    <row r="13" spans="1:9" ht="12.75">
      <c r="A13" s="2" t="s">
        <v>0</v>
      </c>
      <c r="B13" t="s">
        <v>2</v>
      </c>
      <c r="C13" s="25"/>
      <c r="E13" s="40">
        <f>SUM(E14:E17)</f>
        <v>125600</v>
      </c>
      <c r="F13" s="13"/>
      <c r="G13" s="54">
        <f>SUM(G14:G17)</f>
        <v>79717</v>
      </c>
      <c r="H13" s="13"/>
      <c r="I13" s="54">
        <v>63.5</v>
      </c>
    </row>
    <row r="14" spans="1:9" ht="12.75">
      <c r="A14" s="2" t="s">
        <v>41</v>
      </c>
      <c r="B14" t="s">
        <v>3</v>
      </c>
      <c r="C14" s="25"/>
      <c r="E14" s="40">
        <v>19600</v>
      </c>
      <c r="F14" s="13"/>
      <c r="G14" s="13">
        <v>11863</v>
      </c>
      <c r="H14" s="13"/>
      <c r="I14">
        <v>60.5</v>
      </c>
    </row>
    <row r="15" spans="1:9" ht="12.75">
      <c r="A15" s="2" t="s">
        <v>43</v>
      </c>
      <c r="B15" t="s">
        <v>56</v>
      </c>
      <c r="C15" s="25"/>
      <c r="E15" s="40">
        <v>5000</v>
      </c>
      <c r="F15" s="13"/>
      <c r="G15" s="13">
        <v>145</v>
      </c>
      <c r="H15" s="13"/>
      <c r="I15">
        <v>2.9</v>
      </c>
    </row>
    <row r="16" spans="1:9" ht="12.75">
      <c r="A16" s="2" t="s">
        <v>39</v>
      </c>
      <c r="B16" t="s">
        <v>54</v>
      </c>
      <c r="C16" s="25"/>
      <c r="E16" s="43">
        <v>60000</v>
      </c>
      <c r="F16" s="13"/>
      <c r="G16" s="13">
        <v>16184</v>
      </c>
      <c r="H16" s="13"/>
      <c r="I16">
        <v>27</v>
      </c>
    </row>
    <row r="17" spans="1:9" ht="12.75">
      <c r="A17" s="2" t="s">
        <v>40</v>
      </c>
      <c r="B17" t="s">
        <v>58</v>
      </c>
      <c r="C17" s="13"/>
      <c r="E17" s="43">
        <v>41000</v>
      </c>
      <c r="F17" s="13"/>
      <c r="G17" s="13">
        <v>51525</v>
      </c>
      <c r="H17" s="13"/>
      <c r="I17">
        <v>125.7</v>
      </c>
    </row>
    <row r="18" spans="1:12" ht="12.75">
      <c r="A18" s="2"/>
      <c r="C18" s="25"/>
      <c r="E18" s="43"/>
      <c r="F18" s="13"/>
      <c r="G18" s="13"/>
      <c r="H18" s="13"/>
      <c r="L18" s="5"/>
    </row>
    <row r="19" spans="1:8" ht="12.75">
      <c r="A19" s="2"/>
      <c r="C19" s="10"/>
      <c r="E19" s="44"/>
      <c r="F19" s="13"/>
      <c r="G19" s="13"/>
      <c r="H19" s="13"/>
    </row>
    <row r="20" spans="1:9" ht="12.75">
      <c r="A20" s="2" t="s">
        <v>1</v>
      </c>
      <c r="B20" t="s">
        <v>4</v>
      </c>
      <c r="C20" s="25"/>
      <c r="E20" s="41">
        <v>5000</v>
      </c>
      <c r="F20" s="13"/>
      <c r="G20" s="13"/>
      <c r="H20" s="13"/>
      <c r="I20" s="13"/>
    </row>
    <row r="21" spans="1:12" ht="12.75">
      <c r="A21" s="2" t="s">
        <v>41</v>
      </c>
      <c r="B21" t="s">
        <v>5</v>
      </c>
      <c r="C21" s="25"/>
      <c r="E21" s="41"/>
      <c r="F21" s="13"/>
      <c r="G21" s="13"/>
      <c r="H21" s="13"/>
      <c r="L21" s="48"/>
    </row>
    <row r="22" spans="1:12" ht="12.75">
      <c r="A22" s="2"/>
      <c r="C22" s="10"/>
      <c r="E22" s="45"/>
      <c r="F22" s="13"/>
      <c r="G22" s="13"/>
      <c r="L22" s="48"/>
    </row>
    <row r="23" spans="1:9" ht="12.75">
      <c r="A23" s="2" t="s">
        <v>6</v>
      </c>
      <c r="B23" t="s">
        <v>7</v>
      </c>
      <c r="C23" s="25"/>
      <c r="E23" s="41">
        <f>SUM(E24:E25)</f>
        <v>60000</v>
      </c>
      <c r="F23" s="13"/>
      <c r="G23" s="54">
        <f>SUM(G24:G25)</f>
        <v>48466</v>
      </c>
      <c r="H23" s="13"/>
      <c r="I23" s="54">
        <v>80.8</v>
      </c>
    </row>
    <row r="24" spans="1:9" ht="12.75">
      <c r="A24" s="2" t="s">
        <v>45</v>
      </c>
      <c r="B24" t="s">
        <v>7</v>
      </c>
      <c r="C24" s="25"/>
      <c r="E24" s="41">
        <v>40000</v>
      </c>
      <c r="F24" s="13"/>
      <c r="G24" s="13">
        <v>36041</v>
      </c>
      <c r="H24" s="13"/>
      <c r="I24">
        <v>90.1</v>
      </c>
    </row>
    <row r="25" spans="1:9" ht="12.75">
      <c r="A25" s="2" t="s">
        <v>41</v>
      </c>
      <c r="B25" t="s">
        <v>46</v>
      </c>
      <c r="C25" s="25"/>
      <c r="E25" s="41">
        <v>20000</v>
      </c>
      <c r="F25" s="13"/>
      <c r="G25" s="13">
        <v>12425</v>
      </c>
      <c r="H25" s="13"/>
      <c r="I25">
        <v>62.1</v>
      </c>
    </row>
    <row r="26" spans="1:7" ht="12.75">
      <c r="A26" s="2"/>
      <c r="C26" s="25"/>
      <c r="E26" s="45"/>
      <c r="F26" s="13"/>
      <c r="G26" s="13"/>
    </row>
    <row r="27" spans="1:9" ht="12.75">
      <c r="A27" s="2" t="s">
        <v>8</v>
      </c>
      <c r="B27" t="s">
        <v>9</v>
      </c>
      <c r="C27" s="25"/>
      <c r="E27" s="41">
        <v>10000</v>
      </c>
      <c r="F27" s="13"/>
      <c r="G27" s="54">
        <f>SUM(G28,G29)</f>
        <v>7718</v>
      </c>
      <c r="H27" s="13"/>
      <c r="I27" s="54">
        <v>77.1</v>
      </c>
    </row>
    <row r="28" spans="1:9" ht="12.75">
      <c r="A28" s="2" t="s">
        <v>45</v>
      </c>
      <c r="B28" t="s">
        <v>57</v>
      </c>
      <c r="C28" s="25"/>
      <c r="E28" s="41">
        <v>2000</v>
      </c>
      <c r="F28" s="13"/>
      <c r="G28" s="13">
        <v>2000</v>
      </c>
      <c r="H28" s="13"/>
      <c r="I28">
        <v>100</v>
      </c>
    </row>
    <row r="29" spans="1:9" ht="12.75">
      <c r="A29" s="2" t="s">
        <v>41</v>
      </c>
      <c r="B29" t="s">
        <v>10</v>
      </c>
      <c r="C29" s="25"/>
      <c r="E29" s="41">
        <v>8000</v>
      </c>
      <c r="F29" s="13"/>
      <c r="G29" s="13">
        <v>5718</v>
      </c>
      <c r="H29" s="13"/>
      <c r="I29">
        <v>71.5</v>
      </c>
    </row>
    <row r="30" spans="1:7" ht="12.75">
      <c r="A30" s="2"/>
      <c r="C30" s="10"/>
      <c r="E30" s="45"/>
      <c r="F30" s="13"/>
      <c r="G30" s="13"/>
    </row>
    <row r="31" spans="1:9" ht="12.75">
      <c r="A31" s="2" t="s">
        <v>11</v>
      </c>
      <c r="B31" t="s">
        <v>12</v>
      </c>
      <c r="C31" s="26"/>
      <c r="E31" s="41">
        <f>SUM(E32:E40)</f>
        <v>337000</v>
      </c>
      <c r="F31" s="13"/>
      <c r="G31" s="13">
        <f>SUM(G32:G40)</f>
        <v>331909.4</v>
      </c>
      <c r="H31" s="13"/>
      <c r="I31" s="54">
        <v>98.5</v>
      </c>
    </row>
    <row r="32" spans="1:9" ht="12.75">
      <c r="A32" s="2" t="s">
        <v>45</v>
      </c>
      <c r="B32" t="s">
        <v>13</v>
      </c>
      <c r="C32" s="26"/>
      <c r="E32" s="41">
        <v>7000</v>
      </c>
      <c r="F32" s="13"/>
      <c r="G32" s="13">
        <v>6345</v>
      </c>
      <c r="H32" s="13"/>
      <c r="I32">
        <v>90.6</v>
      </c>
    </row>
    <row r="33" spans="1:8" ht="12.75">
      <c r="A33" s="2" t="s">
        <v>41</v>
      </c>
      <c r="B33" t="s">
        <v>47</v>
      </c>
      <c r="C33" s="26"/>
      <c r="E33" s="41">
        <v>1000</v>
      </c>
      <c r="F33" s="13"/>
      <c r="G33" s="13"/>
      <c r="H33" s="13"/>
    </row>
    <row r="34" spans="1:9" ht="12.75">
      <c r="A34" s="2" t="s">
        <v>42</v>
      </c>
      <c r="B34" t="s">
        <v>38</v>
      </c>
      <c r="C34" s="26"/>
      <c r="E34" s="41">
        <v>27000</v>
      </c>
      <c r="F34" s="13"/>
      <c r="G34" s="54">
        <v>27296</v>
      </c>
      <c r="H34" s="13"/>
      <c r="I34">
        <v>101.1</v>
      </c>
    </row>
    <row r="35" spans="1:9" ht="12.75">
      <c r="A35" s="2" t="s">
        <v>39</v>
      </c>
      <c r="B35" t="s">
        <v>14</v>
      </c>
      <c r="C35" s="26"/>
      <c r="E35" s="41">
        <v>184000</v>
      </c>
      <c r="F35" s="13"/>
      <c r="G35" s="13">
        <v>188060</v>
      </c>
      <c r="H35" s="13"/>
      <c r="I35">
        <v>102.2</v>
      </c>
    </row>
    <row r="36" spans="1:9" ht="12.75">
      <c r="A36" s="2" t="s">
        <v>79</v>
      </c>
      <c r="B36" t="s">
        <v>80</v>
      </c>
      <c r="C36" s="26"/>
      <c r="E36" s="41">
        <v>60000</v>
      </c>
      <c r="F36" s="13"/>
      <c r="G36" s="13">
        <v>58005</v>
      </c>
      <c r="H36" s="13"/>
      <c r="I36">
        <v>96.7</v>
      </c>
    </row>
    <row r="37" spans="1:9" ht="12.75">
      <c r="A37" s="2" t="s">
        <v>48</v>
      </c>
      <c r="B37" t="s">
        <v>15</v>
      </c>
      <c r="C37" s="26"/>
      <c r="E37" s="41">
        <v>2000</v>
      </c>
      <c r="F37" s="13"/>
      <c r="G37" s="13">
        <v>1520.4</v>
      </c>
      <c r="H37" s="13"/>
      <c r="I37">
        <v>76</v>
      </c>
    </row>
    <row r="38" spans="1:9" ht="12.75">
      <c r="A38" s="2" t="s">
        <v>44</v>
      </c>
      <c r="B38" t="s">
        <v>12</v>
      </c>
      <c r="C38" s="26"/>
      <c r="E38" s="41">
        <v>15000</v>
      </c>
      <c r="F38" s="13"/>
      <c r="G38" s="13">
        <v>17440</v>
      </c>
      <c r="H38" s="13"/>
      <c r="I38">
        <v>116.3</v>
      </c>
    </row>
    <row r="39" spans="1:9" ht="12.75">
      <c r="A39" s="2" t="s">
        <v>49</v>
      </c>
      <c r="B39" t="s">
        <v>50</v>
      </c>
      <c r="C39" s="26"/>
      <c r="E39" s="41">
        <v>1000</v>
      </c>
      <c r="F39" s="13"/>
      <c r="G39" s="13">
        <v>993</v>
      </c>
      <c r="H39" s="13"/>
      <c r="I39">
        <v>99.3</v>
      </c>
    </row>
    <row r="40" spans="1:9" ht="12.75">
      <c r="A40" s="2" t="s">
        <v>51</v>
      </c>
      <c r="B40" t="s">
        <v>16</v>
      </c>
      <c r="C40" s="26"/>
      <c r="E40" s="41">
        <v>40000</v>
      </c>
      <c r="F40" s="13"/>
      <c r="G40" s="13">
        <v>32250</v>
      </c>
      <c r="H40" s="13"/>
      <c r="I40">
        <v>80.6</v>
      </c>
    </row>
    <row r="41" spans="1:7" ht="12.75">
      <c r="A41" s="2"/>
      <c r="C41" s="12"/>
      <c r="E41" s="45"/>
      <c r="F41" s="13"/>
      <c r="G41" s="13"/>
    </row>
    <row r="42" spans="1:9" ht="12.75">
      <c r="A42" s="2" t="s">
        <v>17</v>
      </c>
      <c r="B42" t="s">
        <v>18</v>
      </c>
      <c r="C42" s="26"/>
      <c r="E42" s="41">
        <v>848000</v>
      </c>
      <c r="F42" s="13"/>
      <c r="G42" s="54">
        <f>SUM(G43:G47)</f>
        <v>806552</v>
      </c>
      <c r="H42" s="13"/>
      <c r="I42" s="54">
        <v>95.1</v>
      </c>
    </row>
    <row r="43" spans="1:9" ht="12.75">
      <c r="A43" s="2" t="s">
        <v>45</v>
      </c>
      <c r="B43" t="s">
        <v>19</v>
      </c>
      <c r="C43" s="26"/>
      <c r="E43" s="41">
        <v>300000</v>
      </c>
      <c r="F43" s="13"/>
      <c r="G43" s="13">
        <v>281898</v>
      </c>
      <c r="H43" s="13"/>
      <c r="I43" s="54">
        <v>94</v>
      </c>
    </row>
    <row r="44" spans="1:9" ht="12.75">
      <c r="A44" s="2" t="s">
        <v>66</v>
      </c>
      <c r="B44" t="s">
        <v>67</v>
      </c>
      <c r="C44" s="26"/>
      <c r="E44" s="41">
        <v>240000</v>
      </c>
      <c r="F44" s="13"/>
      <c r="G44" s="13">
        <v>239654</v>
      </c>
      <c r="H44" s="13"/>
      <c r="I44" s="54">
        <v>99.9</v>
      </c>
    </row>
    <row r="45" spans="1:9" ht="12.75">
      <c r="A45" s="2" t="s">
        <v>52</v>
      </c>
      <c r="B45" t="s">
        <v>20</v>
      </c>
      <c r="C45" s="26"/>
      <c r="E45" s="41">
        <v>98000</v>
      </c>
      <c r="F45" s="13"/>
      <c r="G45" s="13">
        <v>75000</v>
      </c>
      <c r="H45" s="13"/>
      <c r="I45" s="54">
        <v>76.5</v>
      </c>
    </row>
    <row r="46" spans="1:9" ht="12.75">
      <c r="A46" s="2" t="s">
        <v>68</v>
      </c>
      <c r="B46" t="s">
        <v>69</v>
      </c>
      <c r="C46" s="12"/>
      <c r="E46" s="41">
        <v>60000</v>
      </c>
      <c r="F46" s="13"/>
      <c r="G46" s="13">
        <v>60000</v>
      </c>
      <c r="I46" s="54">
        <v>100</v>
      </c>
    </row>
    <row r="47" spans="1:12" ht="12.75">
      <c r="A47" s="2"/>
      <c r="B47" t="s">
        <v>86</v>
      </c>
      <c r="C47" s="12"/>
      <c r="E47" s="41">
        <v>150000</v>
      </c>
      <c r="F47" s="13"/>
      <c r="G47" s="13">
        <v>150000</v>
      </c>
      <c r="I47" s="54">
        <v>100</v>
      </c>
      <c r="L47" s="48"/>
    </row>
    <row r="48" spans="1:7" ht="12.75">
      <c r="A48" s="2"/>
      <c r="C48" s="12"/>
      <c r="E48" s="41"/>
      <c r="F48" s="13"/>
      <c r="G48" s="13"/>
    </row>
    <row r="49" spans="1:9" ht="12.75">
      <c r="A49" s="2" t="s">
        <v>21</v>
      </c>
      <c r="B49" t="s">
        <v>22</v>
      </c>
      <c r="C49" s="26"/>
      <c r="E49" s="41">
        <f>SUM(E50:E53)</f>
        <v>183600</v>
      </c>
      <c r="F49" s="13"/>
      <c r="G49" s="54">
        <f>SUM(G50:G53)</f>
        <v>176829</v>
      </c>
      <c r="H49" s="13"/>
      <c r="I49" s="54">
        <v>96.3</v>
      </c>
    </row>
    <row r="50" spans="1:9" ht="12.75">
      <c r="A50" s="2" t="s">
        <v>45</v>
      </c>
      <c r="B50" t="s">
        <v>23</v>
      </c>
      <c r="C50" s="26"/>
      <c r="E50" s="41">
        <v>27000</v>
      </c>
      <c r="F50" s="13"/>
      <c r="G50" s="13">
        <v>25372</v>
      </c>
      <c r="H50" s="13"/>
      <c r="I50" s="54">
        <v>94</v>
      </c>
    </row>
    <row r="51" spans="1:9" ht="12.75">
      <c r="A51" s="2" t="s">
        <v>66</v>
      </c>
      <c r="B51" t="s">
        <v>70</v>
      </c>
      <c r="C51" s="26"/>
      <c r="E51" s="41">
        <v>21600</v>
      </c>
      <c r="F51" s="13"/>
      <c r="G51" s="13">
        <v>21570</v>
      </c>
      <c r="H51" s="13"/>
      <c r="I51" s="54">
        <v>99.9</v>
      </c>
    </row>
    <row r="52" spans="1:9" ht="12.75">
      <c r="A52" s="2" t="s">
        <v>41</v>
      </c>
      <c r="B52" t="s">
        <v>59</v>
      </c>
      <c r="C52" s="26"/>
      <c r="E52" s="41">
        <v>75000</v>
      </c>
      <c r="F52" s="13"/>
      <c r="G52" s="13">
        <v>70214</v>
      </c>
      <c r="H52" s="13"/>
      <c r="I52" s="54">
        <v>93.6</v>
      </c>
    </row>
    <row r="53" spans="1:9" ht="12.75">
      <c r="A53" s="2" t="s">
        <v>71</v>
      </c>
      <c r="B53" t="s">
        <v>72</v>
      </c>
      <c r="C53" s="26"/>
      <c r="E53" s="41">
        <v>60000</v>
      </c>
      <c r="F53" s="13"/>
      <c r="G53" s="13">
        <v>59673</v>
      </c>
      <c r="H53" s="13"/>
      <c r="I53" s="54">
        <v>99.5</v>
      </c>
    </row>
    <row r="54" spans="1:8" ht="12.75">
      <c r="A54" s="2"/>
      <c r="C54" s="26"/>
      <c r="E54" s="41"/>
      <c r="F54" s="13"/>
      <c r="G54" s="13"/>
      <c r="H54" s="13"/>
    </row>
    <row r="55" spans="1:8" ht="12.75">
      <c r="A55" s="2"/>
      <c r="C55" s="12"/>
      <c r="E55" s="45"/>
      <c r="F55" s="13"/>
      <c r="G55" s="39"/>
      <c r="H55" s="18"/>
    </row>
    <row r="56" spans="1:9" ht="12.75">
      <c r="A56" s="20" t="s">
        <v>85</v>
      </c>
      <c r="B56" s="20"/>
      <c r="C56" s="21"/>
      <c r="D56" s="20"/>
      <c r="E56" s="50" t="s">
        <v>87</v>
      </c>
      <c r="F56" s="51"/>
      <c r="G56" s="62" t="s">
        <v>105</v>
      </c>
      <c r="H56" s="20"/>
      <c r="I56" s="23" t="s">
        <v>95</v>
      </c>
    </row>
    <row r="57" spans="1:7" ht="12.75">
      <c r="A57" s="9"/>
      <c r="B57" s="8"/>
      <c r="C57" s="14"/>
      <c r="D57" s="8"/>
      <c r="E57" s="46"/>
      <c r="F57" s="35"/>
      <c r="G57" s="13"/>
    </row>
    <row r="58" spans="1:9" ht="12.75">
      <c r="A58" s="2" t="s">
        <v>24</v>
      </c>
      <c r="B58" t="s">
        <v>25</v>
      </c>
      <c r="C58" s="25"/>
      <c r="E58" s="41">
        <v>18000</v>
      </c>
      <c r="F58" s="13"/>
      <c r="G58" s="54">
        <f>SUM(G59,G60)</f>
        <v>24004</v>
      </c>
      <c r="H58" s="13"/>
      <c r="I58" s="54">
        <v>133.3</v>
      </c>
    </row>
    <row r="59" spans="1:9" ht="12.75">
      <c r="A59" s="2" t="s">
        <v>45</v>
      </c>
      <c r="B59" t="s">
        <v>26</v>
      </c>
      <c r="C59" s="25"/>
      <c r="E59" s="41">
        <v>18000</v>
      </c>
      <c r="F59" s="13"/>
      <c r="G59" s="13">
        <v>17765</v>
      </c>
      <c r="H59" s="13"/>
      <c r="I59">
        <v>98.7</v>
      </c>
    </row>
    <row r="60" spans="1:8" ht="12.75">
      <c r="A60" s="2" t="s">
        <v>42</v>
      </c>
      <c r="B60" t="s">
        <v>97</v>
      </c>
      <c r="C60" s="25"/>
      <c r="E60" s="41"/>
      <c r="F60" s="13"/>
      <c r="G60" s="13">
        <v>6239</v>
      </c>
      <c r="H60" s="13"/>
    </row>
    <row r="61" spans="1:8" ht="12.75">
      <c r="A61" s="2"/>
      <c r="C61" s="25"/>
      <c r="E61" s="41"/>
      <c r="F61" s="13"/>
      <c r="G61" s="13"/>
      <c r="H61" s="13"/>
    </row>
    <row r="62" spans="1:9" ht="12.75">
      <c r="A62" s="2" t="s">
        <v>27</v>
      </c>
      <c r="B62" t="s">
        <v>28</v>
      </c>
      <c r="C62" s="25"/>
      <c r="E62" s="41">
        <f>SUM(E63,E64)</f>
        <v>4800</v>
      </c>
      <c r="F62" s="13"/>
      <c r="G62" s="54">
        <f>SUM(G63:G64)</f>
        <v>6118</v>
      </c>
      <c r="H62" s="13"/>
      <c r="I62" s="54">
        <v>127.4</v>
      </c>
    </row>
    <row r="63" spans="1:9" ht="12.75">
      <c r="A63" s="2" t="s">
        <v>45</v>
      </c>
      <c r="B63" t="s">
        <v>29</v>
      </c>
      <c r="C63" s="25"/>
      <c r="E63" s="41">
        <v>3000</v>
      </c>
      <c r="F63" s="13"/>
      <c r="G63" s="13">
        <v>2921</v>
      </c>
      <c r="H63" s="13"/>
      <c r="I63">
        <v>97.4</v>
      </c>
    </row>
    <row r="64" spans="1:9" ht="12.75">
      <c r="A64" s="2" t="s">
        <v>43</v>
      </c>
      <c r="B64" t="s">
        <v>30</v>
      </c>
      <c r="C64" s="25"/>
      <c r="E64" s="41">
        <v>1800</v>
      </c>
      <c r="F64" s="13"/>
      <c r="G64" s="13">
        <v>3197</v>
      </c>
      <c r="H64" s="13"/>
      <c r="I64">
        <v>177.6</v>
      </c>
    </row>
    <row r="65" spans="1:7" ht="12.75">
      <c r="A65" s="2"/>
      <c r="C65" s="25"/>
      <c r="E65" s="41"/>
      <c r="F65" s="13"/>
      <c r="G65" s="13"/>
    </row>
    <row r="66" spans="1:9" ht="12.75">
      <c r="A66" s="2" t="s">
        <v>73</v>
      </c>
      <c r="B66" t="s">
        <v>74</v>
      </c>
      <c r="C66" s="25"/>
      <c r="E66" s="47">
        <f>SUM(E67:E68)</f>
        <v>90000</v>
      </c>
      <c r="F66" s="13"/>
      <c r="G66" s="13">
        <v>80000</v>
      </c>
      <c r="H66" s="13"/>
      <c r="I66" s="54">
        <v>88.9</v>
      </c>
    </row>
    <row r="67" spans="1:9" ht="12.75">
      <c r="A67" s="2" t="s">
        <v>76</v>
      </c>
      <c r="B67" t="s">
        <v>75</v>
      </c>
      <c r="C67" s="25"/>
      <c r="E67" s="41">
        <v>10000</v>
      </c>
      <c r="F67" s="13"/>
      <c r="G67" s="13">
        <v>10000</v>
      </c>
      <c r="H67" s="13"/>
      <c r="I67">
        <v>100</v>
      </c>
    </row>
    <row r="68" spans="1:9" ht="12.75">
      <c r="A68" s="2" t="s">
        <v>81</v>
      </c>
      <c r="B68" t="s">
        <v>82</v>
      </c>
      <c r="C68" s="25"/>
      <c r="E68" s="41">
        <v>80000</v>
      </c>
      <c r="F68" s="13"/>
      <c r="G68" s="13">
        <v>70000</v>
      </c>
      <c r="H68" s="13"/>
      <c r="I68">
        <v>87.5</v>
      </c>
    </row>
    <row r="69" spans="1:9" ht="12.75">
      <c r="A69" s="2"/>
      <c r="C69" s="25"/>
      <c r="E69" s="41"/>
      <c r="F69" s="13"/>
      <c r="G69" s="13"/>
      <c r="H69" s="13"/>
      <c r="I69" s="13"/>
    </row>
    <row r="70" spans="1:8" ht="12.75">
      <c r="A70" s="2"/>
      <c r="C70" s="10"/>
      <c r="E70" s="41"/>
      <c r="F70" s="13"/>
      <c r="G70" s="13"/>
      <c r="H70" s="13"/>
    </row>
    <row r="71" spans="1:9" ht="12.75">
      <c r="A71" s="2" t="s">
        <v>77</v>
      </c>
      <c r="B71" t="s">
        <v>78</v>
      </c>
      <c r="C71" s="10"/>
      <c r="E71" s="41">
        <v>1200</v>
      </c>
      <c r="F71" s="13"/>
      <c r="G71" s="13">
        <v>1200</v>
      </c>
      <c r="H71" s="13"/>
      <c r="I71" s="13">
        <v>100</v>
      </c>
    </row>
    <row r="72" spans="1:8" ht="12.75">
      <c r="A72" s="2"/>
      <c r="C72" s="10"/>
      <c r="E72" s="41"/>
      <c r="F72" s="13"/>
      <c r="G72" s="13"/>
      <c r="H72" s="13"/>
    </row>
    <row r="73" spans="1:6" ht="12.75">
      <c r="A73" s="2"/>
      <c r="C73" s="10"/>
      <c r="E73" s="41"/>
      <c r="F73" s="13"/>
    </row>
    <row r="74" spans="1:9" ht="12.75">
      <c r="A74" s="64" t="s">
        <v>83</v>
      </c>
      <c r="B74" s="64"/>
      <c r="C74" s="16"/>
      <c r="D74" s="5"/>
      <c r="E74" s="42">
        <f>SUM(E23,E13,E20,E27,E31,E42,E49,E58,E62,E66,E71)</f>
        <v>1683200</v>
      </c>
      <c r="F74" s="42"/>
      <c r="G74" s="63" t="s">
        <v>102</v>
      </c>
      <c r="H74" s="38"/>
      <c r="I74" s="59">
        <v>92.8</v>
      </c>
    </row>
    <row r="75" spans="1:6" ht="12.75">
      <c r="A75" s="6"/>
      <c r="B75" s="6"/>
      <c r="C75" s="15"/>
      <c r="D75" s="5"/>
      <c r="E75" s="45"/>
      <c r="F75" s="36"/>
    </row>
    <row r="76" spans="1:7" ht="12.75">
      <c r="A76" s="6"/>
      <c r="B76" s="6"/>
      <c r="C76" s="15"/>
      <c r="D76" s="5"/>
      <c r="E76" s="45"/>
      <c r="F76" s="36"/>
      <c r="G76" s="18"/>
    </row>
    <row r="77" spans="1:9" ht="12.75">
      <c r="A77" s="22" t="s">
        <v>31</v>
      </c>
      <c r="B77" s="23"/>
      <c r="C77" s="24"/>
      <c r="D77" s="23"/>
      <c r="E77" s="50" t="s">
        <v>87</v>
      </c>
      <c r="F77" s="50"/>
      <c r="G77" s="50" t="s">
        <v>103</v>
      </c>
      <c r="H77" s="55"/>
      <c r="I77" s="61" t="s">
        <v>96</v>
      </c>
    </row>
    <row r="78" spans="1:6" ht="12.75">
      <c r="A78" s="2"/>
      <c r="C78" s="12"/>
      <c r="E78" s="45"/>
      <c r="F78" s="13"/>
    </row>
    <row r="79" spans="1:9" ht="12.75">
      <c r="A79" s="2" t="s">
        <v>32</v>
      </c>
      <c r="B79" t="s">
        <v>33</v>
      </c>
      <c r="C79" s="26"/>
      <c r="E79" s="41">
        <f>SUM(E80:E81:E82:E83)</f>
        <v>328704</v>
      </c>
      <c r="F79" s="13"/>
      <c r="G79" s="54">
        <f>SUM(G80:G83)</f>
        <v>343764</v>
      </c>
      <c r="H79" s="13"/>
      <c r="I79" s="54">
        <v>104.6</v>
      </c>
    </row>
    <row r="80" spans="1:9" ht="12.75">
      <c r="A80" s="2" t="s">
        <v>44</v>
      </c>
      <c r="B80" t="s">
        <v>104</v>
      </c>
      <c r="C80" s="26"/>
      <c r="E80" s="41">
        <v>265000</v>
      </c>
      <c r="F80" s="13"/>
      <c r="G80" s="49">
        <v>265100</v>
      </c>
      <c r="I80">
        <v>100</v>
      </c>
    </row>
    <row r="81" spans="1:9" ht="12.75">
      <c r="A81" s="2"/>
      <c r="B81" t="s">
        <v>88</v>
      </c>
      <c r="C81" s="26"/>
      <c r="E81" s="41">
        <v>42000</v>
      </c>
      <c r="F81" s="13"/>
      <c r="G81" s="49">
        <v>42000</v>
      </c>
      <c r="I81">
        <v>100</v>
      </c>
    </row>
    <row r="82" spans="1:14" ht="12.75">
      <c r="A82" s="2"/>
      <c r="B82" t="s">
        <v>89</v>
      </c>
      <c r="C82" s="26"/>
      <c r="E82" s="41">
        <v>7480</v>
      </c>
      <c r="F82" s="13"/>
      <c r="G82" s="49">
        <v>22440</v>
      </c>
      <c r="I82">
        <v>300</v>
      </c>
      <c r="N82" s="5"/>
    </row>
    <row r="83" spans="1:9" ht="12.75">
      <c r="A83" s="2"/>
      <c r="B83" t="s">
        <v>90</v>
      </c>
      <c r="C83" s="26"/>
      <c r="E83" s="41">
        <v>14224</v>
      </c>
      <c r="F83" s="13"/>
      <c r="G83" s="49">
        <v>14224</v>
      </c>
      <c r="I83">
        <v>100</v>
      </c>
    </row>
    <row r="84" spans="1:6" ht="12.75">
      <c r="A84" s="2"/>
      <c r="C84" s="12"/>
      <c r="E84" s="45"/>
      <c r="F84" s="13"/>
    </row>
    <row r="85" spans="1:9" ht="12.75">
      <c r="A85" s="2" t="s">
        <v>34</v>
      </c>
      <c r="B85" t="s">
        <v>65</v>
      </c>
      <c r="C85" s="12"/>
      <c r="D85" t="s">
        <v>55</v>
      </c>
      <c r="E85" s="41">
        <v>4496</v>
      </c>
      <c r="F85" s="13"/>
      <c r="G85" s="13">
        <v>7160</v>
      </c>
      <c r="H85" s="13"/>
      <c r="I85" s="13">
        <v>159.2</v>
      </c>
    </row>
    <row r="86" spans="1:7" ht="12.75">
      <c r="A86" s="2"/>
      <c r="C86" s="12"/>
      <c r="E86" s="45"/>
      <c r="F86" s="13"/>
      <c r="G86" s="13"/>
    </row>
    <row r="87" spans="1:9" ht="12.75">
      <c r="A87" s="2" t="s">
        <v>53</v>
      </c>
      <c r="B87" t="s">
        <v>93</v>
      </c>
      <c r="C87" s="28"/>
      <c r="E87" s="47">
        <f>SUM(E88)</f>
        <v>950000</v>
      </c>
      <c r="F87" s="37"/>
      <c r="G87" s="13">
        <f>SUM(G88)</f>
        <v>950000</v>
      </c>
      <c r="H87" s="13"/>
      <c r="I87" s="13">
        <v>100</v>
      </c>
    </row>
    <row r="88" spans="1:8" ht="12.75">
      <c r="A88" s="2" t="s">
        <v>45</v>
      </c>
      <c r="B88" t="s">
        <v>64</v>
      </c>
      <c r="C88" s="3"/>
      <c r="E88" s="47">
        <v>950000</v>
      </c>
      <c r="F88" s="11"/>
      <c r="G88" s="13">
        <v>950000</v>
      </c>
      <c r="H88" s="13"/>
    </row>
    <row r="89" spans="1:9" ht="12.75">
      <c r="A89" s="2"/>
      <c r="C89" s="3"/>
      <c r="E89" s="47"/>
      <c r="F89" s="11"/>
      <c r="G89" s="13"/>
      <c r="H89" s="13"/>
      <c r="I89" s="13"/>
    </row>
    <row r="90" spans="1:8" ht="12.75">
      <c r="A90" s="2" t="s">
        <v>98</v>
      </c>
      <c r="B90" t="s">
        <v>99</v>
      </c>
      <c r="C90" s="3"/>
      <c r="E90" s="47"/>
      <c r="F90" s="11"/>
      <c r="G90" s="13">
        <v>10000</v>
      </c>
      <c r="H90" s="13"/>
    </row>
    <row r="91" spans="1:8" ht="12.75">
      <c r="A91" s="2"/>
      <c r="C91" s="3"/>
      <c r="E91" s="47"/>
      <c r="F91" s="11"/>
      <c r="G91" s="13"/>
      <c r="H91" s="13"/>
    </row>
    <row r="92" spans="1:9" ht="12.75">
      <c r="A92" s="2" t="s">
        <v>61</v>
      </c>
      <c r="B92" t="s">
        <v>100</v>
      </c>
      <c r="C92" s="3"/>
      <c r="E92" s="47">
        <v>400000</v>
      </c>
      <c r="F92" s="11"/>
      <c r="G92" s="11">
        <f>SUM(G93:G94)</f>
        <v>400000</v>
      </c>
      <c r="I92" s="13">
        <v>100</v>
      </c>
    </row>
    <row r="93" spans="1:9" ht="12.75">
      <c r="A93" s="2" t="s">
        <v>60</v>
      </c>
      <c r="B93" t="s">
        <v>62</v>
      </c>
      <c r="C93" s="3"/>
      <c r="E93" s="41">
        <v>250000</v>
      </c>
      <c r="F93" s="11"/>
      <c r="G93" s="13">
        <v>250000</v>
      </c>
      <c r="I93">
        <v>100</v>
      </c>
    </row>
    <row r="94" spans="1:9" ht="12.75">
      <c r="A94" s="2"/>
      <c r="B94" t="s">
        <v>91</v>
      </c>
      <c r="C94" s="3"/>
      <c r="E94" s="41">
        <v>150000</v>
      </c>
      <c r="F94" s="11"/>
      <c r="G94" s="13">
        <v>150000</v>
      </c>
      <c r="I94">
        <v>100</v>
      </c>
    </row>
    <row r="95" spans="1:6" ht="12.75">
      <c r="A95" s="2"/>
      <c r="C95" s="3"/>
      <c r="E95" s="41"/>
      <c r="F95" s="28"/>
    </row>
    <row r="96" spans="1:9" ht="12.75">
      <c r="A96" s="6" t="s">
        <v>35</v>
      </c>
      <c r="C96" s="17"/>
      <c r="D96" s="5"/>
      <c r="E96" s="52">
        <f>SUM(E79,E85,E87,E92)</f>
        <v>1683200</v>
      </c>
      <c r="F96" s="52"/>
      <c r="G96" s="58">
        <v>1710924</v>
      </c>
      <c r="H96" s="5"/>
      <c r="I96" s="59">
        <v>101.6</v>
      </c>
    </row>
    <row r="97" spans="1:5" ht="12.75">
      <c r="A97" s="3"/>
      <c r="B97" s="6"/>
      <c r="C97" s="4"/>
      <c r="E97" s="45"/>
    </row>
    <row r="98" spans="1:7" ht="12.75">
      <c r="A98" s="3"/>
      <c r="C98" s="4"/>
      <c r="E98" s="42"/>
      <c r="G98" s="36"/>
    </row>
    <row r="99" spans="3:6" ht="12.75">
      <c r="C99" s="5"/>
      <c r="D99" s="5"/>
      <c r="E99" s="36"/>
      <c r="F99" s="36"/>
    </row>
    <row r="100" spans="1:7" ht="12.75">
      <c r="A100" s="3"/>
      <c r="B100" s="53" t="s">
        <v>94</v>
      </c>
      <c r="C100" s="4"/>
      <c r="E100" s="48"/>
      <c r="G100" s="36">
        <v>148411</v>
      </c>
    </row>
    <row r="101" spans="1:5" ht="12.75">
      <c r="A101" s="3"/>
      <c r="C101" s="4"/>
      <c r="E101" s="45"/>
    </row>
    <row r="102" spans="1:5" ht="12.75">
      <c r="A102" s="3"/>
      <c r="C102" s="4"/>
      <c r="E102" s="45"/>
    </row>
    <row r="103" spans="1:3" ht="12.75">
      <c r="A103" s="3"/>
      <c r="C103" s="4"/>
    </row>
    <row r="104" spans="1:5" ht="12.75">
      <c r="A104" s="3"/>
      <c r="C104" s="4"/>
      <c r="E104" s="13"/>
    </row>
    <row r="105" ht="12.75">
      <c r="A105" s="56" t="s">
        <v>84</v>
      </c>
    </row>
    <row r="106" spans="1:2" ht="12.75" hidden="1">
      <c r="A106" s="3"/>
      <c r="B106" s="56"/>
    </row>
    <row r="107" spans="1:2" ht="12.75">
      <c r="A107" s="57" t="s">
        <v>92</v>
      </c>
      <c r="B107" s="45" t="s">
        <v>108</v>
      </c>
    </row>
    <row r="108" spans="1:2" ht="12.75">
      <c r="A108" s="56"/>
      <c r="B108" s="56"/>
    </row>
    <row r="109" spans="1:2" ht="12.75" hidden="1">
      <c r="A109" s="3"/>
      <c r="B109" s="56"/>
    </row>
  </sheetData>
  <sheetProtection/>
  <mergeCells count="5">
    <mergeCell ref="A74:B74"/>
    <mergeCell ref="A1:B1"/>
    <mergeCell ref="A2:B2"/>
    <mergeCell ref="A3:B3"/>
    <mergeCell ref="A6:F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tomboco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tombola</dc:creator>
  <cp:keywords/>
  <dc:description/>
  <cp:lastModifiedBy>Uživatel systému Windows</cp:lastModifiedBy>
  <cp:lastPrinted>2020-04-10T11:13:24Z</cp:lastPrinted>
  <dcterms:created xsi:type="dcterms:W3CDTF">2004-01-20T18:11:00Z</dcterms:created>
  <dcterms:modified xsi:type="dcterms:W3CDTF">2020-09-14T14:53:33Z</dcterms:modified>
  <cp:category/>
  <cp:version/>
  <cp:contentType/>
  <cp:contentStatus/>
</cp:coreProperties>
</file>